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120" yWindow="60" windowWidth="12390" windowHeight="9180" tabRatio="749"/>
  </bookViews>
  <sheets>
    <sheet name="Autoevaluacion DES" sheetId="1" r:id="rId1"/>
  </sheets>
  <definedNames>
    <definedName name="_xlnm.Print_Area" localSheetId="0">'Autoevaluacion DES'!$A$1:$N$43</definedName>
  </definedNames>
  <calcPr calcId="125725"/>
</workbook>
</file>

<file path=xl/calcChain.xml><?xml version="1.0" encoding="utf-8"?>
<calcChain xmlns="http://schemas.openxmlformats.org/spreadsheetml/2006/main">
  <c r="M34" i="1"/>
  <c r="G32"/>
  <c r="J6"/>
  <c r="J7"/>
  <c r="J8"/>
  <c r="J9"/>
  <c r="J10"/>
  <c r="J11"/>
  <c r="J14"/>
  <c r="J15"/>
  <c r="J13"/>
  <c r="G30"/>
  <c r="J30"/>
  <c r="J32"/>
  <c r="J34"/>
  <c r="J29"/>
  <c r="G34"/>
  <c r="G31"/>
  <c r="D34"/>
  <c r="D31"/>
  <c r="D32"/>
  <c r="D30"/>
  <c r="D29"/>
  <c r="G21"/>
  <c r="G22"/>
  <c r="D24"/>
  <c r="D23"/>
  <c r="D21"/>
  <c r="D22"/>
  <c r="D20"/>
  <c r="M11"/>
  <c r="M7"/>
  <c r="M8"/>
  <c r="M9"/>
  <c r="M10"/>
  <c r="M6"/>
  <c r="G6"/>
  <c r="M24"/>
  <c r="J24"/>
  <c r="G24"/>
  <c r="J23"/>
  <c r="G23"/>
  <c r="G20"/>
  <c r="M23"/>
  <c r="M22"/>
  <c r="J22"/>
  <c r="M21"/>
  <c r="J21"/>
  <c r="M20"/>
  <c r="J20"/>
  <c r="D14"/>
  <c r="D15"/>
  <c r="D13"/>
  <c r="D8"/>
  <c r="D9"/>
  <c r="D10"/>
  <c r="D11"/>
  <c r="D7"/>
  <c r="G14"/>
  <c r="G15"/>
  <c r="G13"/>
  <c r="G7"/>
  <c r="G8"/>
  <c r="G9"/>
  <c r="G10"/>
  <c r="G11"/>
  <c r="M13"/>
  <c r="M14"/>
  <c r="M15"/>
  <c r="D36"/>
  <c r="G36"/>
  <c r="J36"/>
  <c r="M36"/>
  <c r="D37"/>
  <c r="G37"/>
  <c r="J37"/>
  <c r="M37"/>
  <c r="D38"/>
  <c r="G38"/>
  <c r="J38"/>
  <c r="M38"/>
  <c r="D39"/>
  <c r="G39"/>
  <c r="J39"/>
  <c r="M39"/>
  <c r="D40"/>
  <c r="G40"/>
  <c r="J40"/>
  <c r="M40"/>
</calcChain>
</file>

<file path=xl/comments1.xml><?xml version="1.0" encoding="utf-8"?>
<comments xmlns="http://schemas.openxmlformats.org/spreadsheetml/2006/main">
  <authors>
    <author>Estadística</author>
  </authors>
  <commentList>
    <comment ref="E13" authorId="0">
      <text>
        <r>
          <rPr>
            <b/>
            <sz val="9"/>
            <color indexed="81"/>
            <rFont val="Tahoma"/>
            <family val="2"/>
          </rPr>
          <t>CAC:</t>
        </r>
        <r>
          <rPr>
            <sz val="9"/>
            <color indexed="81"/>
            <rFont val="Tahoma"/>
            <family val="2"/>
          </rPr>
          <t xml:space="preserve">
CAC: ASTRONOMÍA 
BIOLOGÍA CELULAR Y MOLECULAR DE MICROORGANISMOS PATÓGENOS DE INTERÉS BIOMÉDICO 
BIOLOGÍA DE HONGOS Y PROTOZOARIOS CON ÉNFASIS EN GLICOPROTEÓMICA 
TRANSDUCCIÓN DE SEÑALES Y RESPUESTA CELULAR 
QUÍMICA ANALÍTICA AMBIENTAL Y DE PROCESOS INDUSTRIALES 
PREPARACIÓN, PROCESAMIENTO Y CARACTERIZACIÓN DE MATERIALES CATALÍTICOS Y CERÁMICOS 
QUÍMICA TEÓRICA Y COMPUTACIONAL Y FISICOQUÍMICA DE POLÍMEROS 
QUÍMICA Y TECNOLOGÍA DEL SILICIO </t>
        </r>
      </text>
    </comment>
    <comment ref="K13" authorId="0">
      <text>
        <r>
          <rPr>
            <sz val="9"/>
            <color indexed="81"/>
            <rFont val="Tahoma"/>
            <family val="2"/>
          </rPr>
          <t xml:space="preserve">CAC:
CAC: ASTRONOMÍA 
BIOLOGÍA CELULAR Y MOLECULAR DE MICROORGANISMOS PATÓGENOS DE INTERÉS BIOMÉDICO 
BIOLOGÍA DE HONGOS Y PROTOZOARIOS CON ÉNFASIS EN GLICOPROTEÓMICA 
TRANSDUCCIÓN DE SEÑALES Y RESPUESTA CELULAR 
QUÍMICA ANALÍTICA AMBIENTAL Y DE PROCESOS INDUSTRIALES 
PREPARACIÓN, PROCESAMIENTO Y CARACTERIZACIÓN DE MATERIALES CATALÍTICOS Y CERÁMICOS 
QUÍMICA TEÓRICA Y COMPUTACIONAL Y FISICOQUÍMICA DE POLÍMEROS 
QUÍMICA Y TECNOLOGÍA DEL SILICIO </t>
        </r>
      </text>
    </comment>
    <comment ref="E14" authorId="0">
      <text>
        <r>
          <rPr>
            <b/>
            <sz val="9"/>
            <color indexed="81"/>
            <rFont val="Tahoma"/>
            <family val="2"/>
          </rPr>
          <t xml:space="preserve">CAEC: </t>
        </r>
        <r>
          <rPr>
            <sz val="9"/>
            <color indexed="81"/>
            <rFont val="Tahoma"/>
            <family val="2"/>
          </rPr>
          <t xml:space="preserve">ECONOMÍA 
ASPECTOS FUNDAMENTALES Y DE BIOTECNOLOGÍA DE HONGOS Y BACTERIA 
DESARROLLO DE NUEVOS MÉTODOS ANALÍTICOS PARA LA DETERMINACIÓN DE DIFERENTES COMPUESTOS/ELEMENTOS DE INTERÉS MEDIO AMBIENTAL, CLÍNICO, FARMACÉUTICO E INDUSTRIAL 
ELECTROQUÍMICA AMBIENTAL 
INGENIERÍA DE PROCESOS INDUSTRIALES 
CIENCIA Y TECNOLOGÍA AMBIENTAL Y DE MATERIALES 
CONFIGURACIONES FORMATIVAS: SIGNIFICACIONES Y PRÁCTICAS 
EDUCACIÓN EN LA CULTURA, LA HISTORIA Y EL ARTE 
EPISTEMOLOGÍA Y FILOSOFÍA CONTEMPORÁNEA 
FILOSOFIA SOCIAL 
DERECHOS FUNDAMENTALES Y NUEVAS TENDENCIAS POLÍTICAS Y GUBERNAMENTALES 
CIENCIA Y TECNOLOGÍA DEL AGUA </t>
        </r>
      </text>
    </comment>
    <comment ref="K14" authorId="0">
      <text>
        <r>
          <rPr>
            <sz val="9"/>
            <color indexed="81"/>
            <rFont val="Tahoma"/>
            <family val="2"/>
          </rPr>
          <t xml:space="preserve">CAEC: ECONOMÍA 
ASPECTOS FUNDAMENTALES Y DE BIOTECNOLOGÍA DE HONGOS Y BACTERIA 
DESARROLLO DE NUEVOS MÉTODOS ANALÍTICOS PARA LA DETERMINACIÓN DE DIFERENTES COMPUESTOS/ELEMENTOS DE INTERÉS MEDIO AMBIENTAL, CLÍNICO, FARMACÉUTICO E INDUSTRIAL 
ELECTROQUÍMICA AMBIENTAL 
INGENIERÍA DE PROCESOS INDUSTRIALES 
CIENCIA Y TECNOLOGÍA AMBIENTAL Y DE MATERIALES 
CONFIGURACIONES FORMATIVAS: SIGNIFICACIONES Y PRÁCTICAS 
EDUCACIÓN EN LA CULTURA, LA HISTORIA Y EL ARTE 
EPISTEMOLOGÍA Y FILOSOFÍA CONTEMPORÁNEA 
FILOSOFIA SOCIAL 
DERECHOS FUNDAMENTALES Y NUEVAS TENDENCIAS POLÍTICAS Y GUBERNAMENTALES 
CIENCIA Y TECNOLOGÍA DEL AGUA </t>
        </r>
      </text>
    </comment>
    <comment ref="E15" authorId="0">
      <text>
        <r>
          <rPr>
            <b/>
            <sz val="9"/>
            <color indexed="81"/>
            <rFont val="Tahoma"/>
            <family val="2"/>
          </rPr>
          <t>CAEF:</t>
        </r>
        <r>
          <rPr>
            <sz val="9"/>
            <color indexed="81"/>
            <rFont val="Tahoma"/>
            <family val="2"/>
          </rPr>
          <t xml:space="preserve">
CAEF: CIUDAD Y PATRIMONIO 
DEL TERRITORIO A LA CIUDAD 
ESTUDIOS URBANOS, MEDIO AMBIENTE Y TERRITORIO 
TECNOLOGÍA ARTÍSTICA 
ARTE Y DISEÑO 
DISEÑO Y ARTES 
DISEÑO Y CULTURA 
EDUCACIÓN Y CREATIVIDAD EN LAS ARTES Y EL DISEÑO 
COMPOSICIÓN Y EDUCACIÓN MUSICAL 
INSTRUMENTISTAS 
MUSICOLOGÍA 
COMPORTAMIENTO ORGANIZACIONAL 
ESTUDIOS ORGANIZACIONALES 
ADMINISTRACIÓN 
ENTORNO JURÍDICO DE LOS NEGOCIOS 
GESTIÓN DE NEGOCIOS 
NEGOCIOS INTERNACIONALES 
TURISMO 
FARMACIA 
EFICIENCIA Y DIVERSIFICACIÓN ENERGÉTICA 
MATEMÁTICAS BÁSICAS (ANÁLISIS, ÁLGEBRA, TOPOLOGÍA Y GEOMETRÍA) 
MODELACIÓN MATEMÁTICA Y SUS APLICACIONES 
GESTIÓN DE SISTEMAS DE LA CALIDAD 
QUMÍCIA APLICADA A CATALÍSIS Y SISTEMAS BIOLÓGICOS 
SÍNTESIS ORGÁNICA 
SÓLIDOS ACTIVOS NATURALES Y SINTÉTICOS: CARACTERIZACIÓN, PROPIEDADES Y APLICACIONES 
PROCESOS EDUCATIVOS 
DESARROLLO REGIONAL Y SUSTENTABILIDAD 
INVESTIGACIONES HUMANÍSTICAS 
TEORÍAS ESTÉTICAS 
ESTUDIOS HISTÓRICOS 
HISTORIA Y LITERATURA 
ENSEÑANZA DE LENGUAS EXTRANJERAS 
ENSEÑANZA DEL INGLÉS COMO LENGUA EXTRANJERA 
LINGÜÍSTICA APLICADA A LA ENSEÑANZA DEL INGLÉS 
ESTUDIOS LITERARIOS - CONFIGURACIONES DISCURSIVAS Y POÉTICAS 
CIENCIAS JURÍDICAS 
CIVIL 
GESTIÓN AMBIENTAL 
MATERIALES, ENSEÑANZA Y OPTIMIZACIÓN DE PROCESOS EN LAS INGENIERÍAS 
CIENCIAS DE LA TIERRA 
GEOLOGÍA AMBIENTAL 
METALURGIA DE LOS METALES BASE Y NO-METÁLICOS 
GEOMÁTICA </t>
        </r>
      </text>
    </comment>
    <comment ref="K15" authorId="0">
      <text>
        <r>
          <rPr>
            <sz val="9"/>
            <color indexed="81"/>
            <rFont val="Tahoma"/>
            <family val="2"/>
          </rPr>
          <t xml:space="preserve">CAEF:
CAEF: CIUDAD Y PATRIMONIO 
DEL TERRITORIO A LA CIUDAD 
ESTUDIOS URBANOS, MEDIO AMBIENTE Y TERRITORIO 
TECNOLOGÍA ARTÍSTICA 
ARTE Y DISEÑO 
DISEÑO Y ARTES 
DISEÑO Y CULTURA 
EDUCACIÓN Y CREATIVIDAD EN LAS ARTES Y EL DISEÑO 
COMPOSICIÓN Y EDUCACIÓN MUSICAL 
INSTRUMENTISTAS 
MUSICOLOGÍA 
COMPORTAMIENTO ORGANIZACIONAL 
ESTUDIOS ORGANIZACIONALES 
ADMINISTRACIÓN 
ENTORNO JURÍDICO DE LOS NEGOCIOS 
GESTIÓN DE NEGOCIOS 
NEGOCIOS INTERNACIONALES 
TURISMO 
FARMACIA 
EFICIENCIA Y DIVERSIFICACIÓN ENERGÉTICA 
MATEMÁTICAS BÁSICAS (ANÁLISIS, ÁLGEBRA, TOPOLOGÍA Y GEOMETRÍA) 
MODELACIÓN MATEMÁTICA Y SUS APLICACIONES 
GESTIÓN DE SISTEMAS DE LA CALIDAD 
QUMÍCIA APLICADA A CATALÍSIS Y SISTEMAS BIOLÓGICOS 
SÍNTESIS ORGÁNICA 
SÓLIDOS ACTIVOS NATURALES Y SINTÉTICOS: CARACTERIZACIÓN, PROPIEDADES Y APLICACIONES 
PROCESOS EDUCATIVOS 
DESARROLLO REGIONAL Y SUSTENTABILIDAD 
INVESTIGACIONES HUMANÍSTICAS 
TEORÍAS ESTÉTICAS 
ESTUDIOS HISTÓRICOS 
HISTORIA Y LITERATURA 
ENSEÑANZA DE LENGUAS EXTRANJERAS 
ENSEÑANZA DEL INGLÉS COMO LENGUA EXTRANJERA 
LINGÜÍSTICA APLICADA A LA ENSEÑANZA DEL INGLÉS 
ESTUDIOS LITERARIOS - CONFIGURACIONES DISCURSIVAS Y POÉTICAS 
CIENCIAS JURÍDICAS 
CIVIL 
GESTIÓN AMBIENTAL 
MATERIALES, ENSEÑANZA Y OPTIMIZACIÓN DE PROCESOS EN LAS INGENIERÍAS 
CIENCIAS DE LA TIERRA 
GEOLOGÍA AMBIENTAL 
METALURGIA DE LOS METALES BASE Y NO-METÁLICOS 
GEOMÁTICA 
</t>
        </r>
      </text>
    </comment>
    <comment ref="H20" authorId="0">
      <text>
        <r>
          <rPr>
            <sz val="9"/>
            <color indexed="81"/>
            <rFont val="Tahoma"/>
            <family val="2"/>
          </rPr>
          <t>1. Arquitectura
2. Artes Plásticas
3. Diseño de Interiores
4. Diseño Gráfico
5. Música - Piano
6. Comercio Internacional
7. Contador Público
8. Economía
9. Relaciones Industriales
10. Ing. Químico
11. Químico
12. Químico Farmaco-Biólogo
13. Educación
14. Enseñanza del Inglés
15. Filosofía
16. Historia
17. Letras Españolas
18. Ing. en Geomática
19. Ing. en Hidraúlica
20. Ingeniería Ambiental (Fac. Ing. Civil)
21. Ingeniería Civil
22. Derecho
23. Ingeniero Geólogo
24. Ingeniero Metalúrgico
25. Ingeniero Minero
26. Administración de la Calidad y de la Productividad
27. Administración de Recursos Turísticos
28. Comercio Internacional
29. Contador Público
30. Economía
31. Relaciones Industriales
32. Sistemas de Información Administrativa
33. Matemáticas</t>
        </r>
      </text>
    </comment>
    <comment ref="H21" authorId="0">
      <text>
        <r>
          <rPr>
            <sz val="9"/>
            <color indexed="81"/>
            <rFont val="Tahoma"/>
            <family val="2"/>
          </rPr>
          <t xml:space="preserve">1. Arquitectura
2. Artes Plásticas
3. Diseño de Interiores
4. Diseño Gráfico
5. Música - Piano
6. Comercio Internacional
7. Contador Público
8. Economía
9. Relaciones Industriales
10. Ing. Químico
11. Químico
12. Químico Farmaco-Biólogo
13. Educación
14. Enseñanza del Inglés
15. Filosofía
16. Historia
17. Letras Españolas
18. Ing. en Geomática
19. Ing. en Hidraúlica
20. Ingeniería Ambiental (Fac. Ing. Civil)
21. Ingeniería Civil
22. Derecho
23. Ingeniero Geólogo
24. Ingeniero Metalúrgico
25. Ingeniero Minero
26. Administración de la Calidad y de la Productividad
27. Administración de Recursos Turísticos
28. Comercio Internacional
29. Contador Público
30. Economía
31. Relaciones Industriales
32. Sistemas de Información Administrativa
33. Matemáticas
34. TSU Asistente de Negocios Internacionales
35. Control de Costos en Servicios turísticos
</t>
        </r>
      </text>
    </comment>
    <comment ref="H23" authorId="0">
      <text>
        <r>
          <rPr>
            <b/>
            <sz val="9"/>
            <color indexed="81"/>
            <rFont val="Tahoma"/>
            <family val="2"/>
          </rPr>
          <t>PE que alcanzaran Nivel 1 de CIEES:</t>
        </r>
        <r>
          <rPr>
            <sz val="9"/>
            <color indexed="81"/>
            <rFont val="Tahoma"/>
            <family val="2"/>
          </rPr>
          <t xml:space="preserve">
Lic. En Matemáticas, Lic. En Administración Pública, 2 más que el año pasado</t>
        </r>
      </text>
    </comment>
    <comment ref="H24" authorId="0">
      <text>
        <r>
          <rPr>
            <b/>
            <sz val="9"/>
            <color indexed="81"/>
            <rFont val="Tahoma"/>
            <family val="2"/>
          </rPr>
          <t>PE que serán acreditados:</t>
        </r>
        <r>
          <rPr>
            <sz val="9"/>
            <color indexed="81"/>
            <rFont val="Tahoma"/>
            <family val="2"/>
          </rPr>
          <t xml:space="preserve">
Lic. En Arquitectura, Lic. Químico, Lic. En Educación, Lic. En Enseñanza del Inglés, 4 más que el año pasado</t>
        </r>
      </text>
    </comment>
    <comment ref="H30" authorId="0">
      <text>
        <r>
          <rPr>
            <b/>
            <sz val="9"/>
            <color indexed="81"/>
            <rFont val="Tahoma"/>
            <family val="2"/>
          </rPr>
          <t>Estadística:</t>
        </r>
        <r>
          <rPr>
            <sz val="9"/>
            <color indexed="81"/>
            <rFont val="Tahoma"/>
            <family val="2"/>
          </rPr>
          <t xml:space="preserve">
Dr. Interinstitucional en Arquitectura, Dr. En ciencias Biología, Dr. En Química, Mtria en Ciencias Biología,  Mtria en Ing. Química Integración de Procesos, Esp en Economía de la Construcción, Mtria. En Administración de personal, Mtria en Desarrollo Organizacional y Mtria en Administración Pública</t>
        </r>
      </text>
    </comment>
    <comment ref="E31" authorId="0">
      <text>
        <r>
          <rPr>
            <b/>
            <sz val="9"/>
            <color indexed="81"/>
            <rFont val="Tahoma"/>
            <family val="2"/>
          </rPr>
          <t>Estadística:</t>
        </r>
        <r>
          <rPr>
            <sz val="9"/>
            <color indexed="81"/>
            <rFont val="Tahoma"/>
            <family val="2"/>
          </rPr>
          <t xml:space="preserve">
Mtria en Literatura Hispanoamericana, Mtria en Economia, Mtria en Historia estudios histórico interdisciplinarios y Doc. En Derecho</t>
        </r>
      </text>
    </comment>
    <comment ref="E32" authorId="0">
      <text>
        <r>
          <rPr>
            <b/>
            <sz val="9"/>
            <color indexed="81"/>
            <rFont val="Tahoma"/>
            <family val="2"/>
          </rPr>
          <t>Estadística:</t>
        </r>
        <r>
          <rPr>
            <sz val="9"/>
            <color indexed="81"/>
            <rFont val="Tahoma"/>
            <family val="2"/>
          </rPr>
          <t xml:space="preserve">
Mtria en Literatura Hispanoamericana, Mtria en Economia, Mtria en Historia estudios histórico interdisciplinarios y Doc. En Derecho</t>
        </r>
      </text>
    </comment>
    <comment ref="H32" authorId="0">
      <text>
        <r>
          <rPr>
            <b/>
            <sz val="9"/>
            <color indexed="81"/>
            <rFont val="Tahoma"/>
            <family val="2"/>
          </rPr>
          <t>Estadística:</t>
        </r>
        <r>
          <rPr>
            <sz val="9"/>
            <color indexed="81"/>
            <rFont val="Tahoma"/>
            <family val="2"/>
          </rPr>
          <t xml:space="preserve">
Mtria en Administración, Mtria en Ciencias Biología</t>
        </r>
      </text>
    </comment>
  </commentList>
</comments>
</file>

<file path=xl/sharedStrings.xml><?xml version="1.0" encoding="utf-8"?>
<sst xmlns="http://schemas.openxmlformats.org/spreadsheetml/2006/main" count="81" uniqueCount="50">
  <si>
    <t>Número</t>
  </si>
  <si>
    <t>%</t>
  </si>
  <si>
    <t>Personal académico
Número y % de PTC de la institución con:</t>
  </si>
  <si>
    <t>Especialidad</t>
  </si>
  <si>
    <t>Maestría</t>
  </si>
  <si>
    <t>Doctorado</t>
  </si>
  <si>
    <t>Perfil deseable reconocido por el PROMEP-SES</t>
  </si>
  <si>
    <t>Adscrpción al SNI o SNC</t>
  </si>
  <si>
    <t>Participación en el programa de tutorías</t>
  </si>
  <si>
    <t>Cuerpos académicos:</t>
  </si>
  <si>
    <t xml:space="preserve">Número y porcentaje de matrícula atendida en PE de licenciatura y TSU de buena calidad del total asociada a los PE evaluables </t>
  </si>
  <si>
    <t>Programas educativos de Posgrado:</t>
  </si>
  <si>
    <t>Eficiencia terminal</t>
  </si>
  <si>
    <t>M1</t>
  </si>
  <si>
    <t>M2</t>
  </si>
  <si>
    <t>Tasa de egreso por cohorte para PE de TSU y PA</t>
  </si>
  <si>
    <t>Tasa de titulación por cohorte para PE de TSU y PA</t>
  </si>
  <si>
    <t>Tasa de egreso por cohorte para PE de licenciatura</t>
  </si>
  <si>
    <t>Tasa de titulación por cohorte para PE de licenciatura</t>
  </si>
  <si>
    <t>Tasa de graduación para PE de posgrado</t>
  </si>
  <si>
    <t>Otras metas académicas definidas por la institución:</t>
  </si>
  <si>
    <t>Meta A</t>
  </si>
  <si>
    <t>Meta B</t>
  </si>
  <si>
    <t>Avance abril 2010</t>
  </si>
  <si>
    <t>Meta 2009</t>
  </si>
  <si>
    <t>Valor alcanzado 2009</t>
  </si>
  <si>
    <t>Meta 2010</t>
  </si>
  <si>
    <t xml:space="preserve">Explicar las causas de las diferencias
</t>
  </si>
  <si>
    <t>Metas Compromiso de la DES
de capacidad académica</t>
  </si>
  <si>
    <t>Consolidados. Especificar nombres de los CA consolidados</t>
  </si>
  <si>
    <t>En consolidación. Especificar nombres de los CA en consolidación</t>
  </si>
  <si>
    <t>En formación. Especificar nombres de los CA en formación</t>
  </si>
  <si>
    <t>Metas Compromiso de la DES de 
competitividad académica</t>
  </si>
  <si>
    <t>Número y % de PE con estudios de factibilidad para buscar su pertinencia</t>
  </si>
  <si>
    <t>Número y  % de PE con currículo flexible</t>
  </si>
  <si>
    <t>Número y %  de PE que se actualizarán incorporando elementos de enfoques centrados en el estudiante o en el aprendizaje. 
(Especificar los nombres de los PE)</t>
  </si>
  <si>
    <t>PE que serán acreditados por organismos reconocidos por el COPAES. 
Especificar el nombre de los PE</t>
  </si>
  <si>
    <t>Número y % de PE de licenciatura y TSU de buena calidad del total de la oferta educativa evaluable</t>
  </si>
  <si>
    <t>PE de TSU y Lic. que se crearán</t>
  </si>
  <si>
    <t>PE que se actualizarán (especificar nombres)</t>
  </si>
  <si>
    <t>PE que evaluarán los CIEES. Especificar el nombre de los PE</t>
  </si>
  <si>
    <t>PE que ingresarán al Programa de Fomento a la Calidad (PFC)</t>
  </si>
  <si>
    <t>PE que ingresarán al PNP SEP-CONACyT. Especificar nombre</t>
  </si>
  <si>
    <t>Número y porcentaje de matrícula atendida en PE de posgrado de buena calidad.</t>
  </si>
  <si>
    <t>PE de posgrado que se crearán.</t>
  </si>
  <si>
    <t>Campus Guanajuato</t>
  </si>
  <si>
    <t>ND</t>
  </si>
  <si>
    <t>Número y %  de PE de licenciatura y TSU que alcanzarán el nivel 1 los CIEES. Especificar el nombre de los PE</t>
  </si>
  <si>
    <t>Son PE que van a refrendar su permanencia en el PNP</t>
  </si>
  <si>
    <t>Existen 16 PE de posgrados evaluados por el CIEES, sin embargo para el 2009 no se evaluo ninguno. Los posgrados a evaluarse están previstos  a evaluarse  para el mes de agosto de 2010</t>
  </si>
</sst>
</file>

<file path=xl/styles.xml><?xml version="1.0" encoding="utf-8"?>
<styleSheet xmlns="http://schemas.openxmlformats.org/spreadsheetml/2006/main">
  <fonts count="12">
    <font>
      <sz val="10"/>
      <name val="Arial"/>
    </font>
    <font>
      <b/>
      <sz val="13"/>
      <name val="Arial"/>
      <family val="2"/>
    </font>
    <font>
      <b/>
      <sz val="12"/>
      <name val="Arial"/>
      <family val="2"/>
    </font>
    <font>
      <sz val="11"/>
      <name val="Arial"/>
      <family val="2"/>
    </font>
    <font>
      <sz val="11"/>
      <color indexed="8"/>
      <name val="Arial"/>
      <family val="2"/>
    </font>
    <font>
      <sz val="10"/>
      <name val="Arial"/>
      <family val="2"/>
    </font>
    <font>
      <b/>
      <sz val="11"/>
      <name val="Arial"/>
      <family val="2"/>
    </font>
    <font>
      <b/>
      <sz val="9"/>
      <color indexed="81"/>
      <name val="Tahoma"/>
      <family val="2"/>
    </font>
    <font>
      <sz val="9"/>
      <color indexed="81"/>
      <name val="Tahoma"/>
      <family val="2"/>
    </font>
    <font>
      <sz val="10"/>
      <name val="Arial"/>
      <family val="2"/>
    </font>
    <font>
      <sz val="11"/>
      <color theme="1"/>
      <name val="Arial"/>
      <family val="2"/>
    </font>
    <font>
      <sz val="11"/>
      <color rgb="FFFF0000"/>
      <name val="Arial"/>
      <family val="2"/>
    </font>
  </fonts>
  <fills count="4">
    <fill>
      <patternFill patternType="none"/>
    </fill>
    <fill>
      <patternFill patternType="gray125"/>
    </fill>
    <fill>
      <patternFill patternType="solid">
        <fgColor indexed="55"/>
        <bgColor indexed="64"/>
      </patternFill>
    </fill>
    <fill>
      <patternFill patternType="solid">
        <fgColor indexed="2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0" fillId="0" borderId="0"/>
    <xf numFmtId="9" fontId="5" fillId="0" borderId="0" applyFont="0" applyFill="0" applyBorder="0" applyAlignment="0" applyProtection="0"/>
  </cellStyleXfs>
  <cellXfs count="58">
    <xf numFmtId="0" fontId="0" fillId="0" borderId="0" xfId="0"/>
    <xf numFmtId="0" fontId="1" fillId="2" borderId="1" xfId="0" applyFont="1" applyFill="1" applyBorder="1" applyAlignment="1">
      <alignment horizontal="center" vertical="center" wrapText="1"/>
    </xf>
    <xf numFmtId="0" fontId="3" fillId="0" borderId="1" xfId="0" applyFont="1" applyBorder="1" applyAlignment="1">
      <alignment vertical="top" wrapText="1"/>
    </xf>
    <xf numFmtId="0" fontId="3" fillId="0" borderId="1" xfId="0" applyFont="1" applyBorder="1" applyAlignment="1">
      <alignment horizontal="center" vertical="top" wrapText="1"/>
    </xf>
    <xf numFmtId="0" fontId="3" fillId="0" borderId="0" xfId="0" applyFont="1" applyFill="1"/>
    <xf numFmtId="0" fontId="3" fillId="0" borderId="1" xfId="0" applyFont="1" applyFill="1" applyBorder="1" applyAlignment="1">
      <alignment horizontal="left" vertical="center" wrapText="1"/>
    </xf>
    <xf numFmtId="0" fontId="4" fillId="0" borderId="1" xfId="0" applyFont="1" applyBorder="1" applyAlignment="1">
      <alignment vertical="center" wrapText="1"/>
    </xf>
    <xf numFmtId="0" fontId="2" fillId="3" borderId="2" xfId="0" applyFont="1" applyFill="1" applyBorder="1" applyAlignment="1">
      <alignment vertical="center" wrapText="1"/>
    </xf>
    <xf numFmtId="0" fontId="2" fillId="3" borderId="1"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vertical="center" wrapText="1"/>
    </xf>
    <xf numFmtId="0" fontId="3" fillId="0" borderId="0" xfId="0" applyFont="1"/>
    <xf numFmtId="0" fontId="3" fillId="0" borderId="0" xfId="0" applyFont="1" applyAlignment="1">
      <alignment horizontal="center"/>
    </xf>
    <xf numFmtId="0" fontId="3" fillId="0" borderId="2" xfId="0" applyFont="1" applyBorder="1" applyAlignment="1">
      <alignment horizontal="center" vertical="center" wrapText="1"/>
    </xf>
    <xf numFmtId="0" fontId="3" fillId="0" borderId="1" xfId="0" applyFont="1" applyBorder="1" applyAlignment="1">
      <alignment horizontal="center" vertical="center" wrapText="1"/>
    </xf>
    <xf numFmtId="9" fontId="3" fillId="0" borderId="2" xfId="2" applyFont="1" applyBorder="1" applyAlignment="1">
      <alignment horizontal="center" vertical="top" wrapText="1"/>
    </xf>
    <xf numFmtId="0" fontId="6" fillId="0" borderId="1" xfId="0" applyFont="1" applyFill="1" applyBorder="1" applyAlignment="1">
      <alignment horizontal="left" vertical="center" wrapText="1"/>
    </xf>
    <xf numFmtId="0" fontId="3" fillId="0" borderId="1" xfId="0" applyFont="1" applyFill="1" applyBorder="1" applyAlignment="1">
      <alignment vertical="top" wrapText="1"/>
    </xf>
    <xf numFmtId="0" fontId="3" fillId="0"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right" vertical="top" wrapText="1"/>
    </xf>
    <xf numFmtId="10" fontId="3" fillId="0" borderId="2" xfId="2" applyNumberFormat="1" applyFont="1" applyFill="1" applyBorder="1" applyAlignment="1">
      <alignment horizontal="center" vertical="top" wrapText="1"/>
    </xf>
    <xf numFmtId="10" fontId="3" fillId="0" borderId="2" xfId="2" applyNumberFormat="1" applyFont="1" applyBorder="1" applyAlignment="1">
      <alignment horizontal="center" vertical="top" wrapText="1"/>
    </xf>
    <xf numFmtId="10" fontId="3" fillId="0" borderId="1" xfId="2" applyNumberFormat="1" applyFont="1" applyBorder="1" applyAlignment="1">
      <alignment horizontal="center" vertical="top" wrapText="1"/>
    </xf>
    <xf numFmtId="10" fontId="3" fillId="0" borderId="1" xfId="2" applyNumberFormat="1" applyFont="1" applyFill="1" applyBorder="1" applyAlignment="1">
      <alignment horizontal="center" vertical="center" wrapText="1"/>
    </xf>
    <xf numFmtId="10" fontId="3" fillId="0" borderId="2" xfId="2" applyNumberFormat="1" applyFont="1" applyFill="1" applyBorder="1" applyAlignment="1">
      <alignment horizontal="center" vertical="center" wrapText="1"/>
    </xf>
    <xf numFmtId="9" fontId="3" fillId="0" borderId="2" xfId="2" applyFont="1" applyFill="1" applyBorder="1" applyAlignment="1">
      <alignment horizontal="center" vertical="center" wrapText="1"/>
    </xf>
    <xf numFmtId="0" fontId="9" fillId="0" borderId="1" xfId="0" applyFont="1" applyBorder="1" applyAlignment="1">
      <alignment horizontal="center" vertical="center" wrapText="1"/>
    </xf>
    <xf numFmtId="9" fontId="3" fillId="0" borderId="1" xfId="2" applyFont="1" applyBorder="1" applyAlignment="1">
      <alignment horizontal="center" vertical="center" wrapText="1"/>
    </xf>
    <xf numFmtId="10" fontId="3" fillId="0" borderId="1" xfId="2" applyNumberFormat="1" applyFont="1" applyBorder="1" applyAlignment="1">
      <alignment horizontal="center" vertical="center" wrapText="1"/>
    </xf>
    <xf numFmtId="10" fontId="3" fillId="0" borderId="2" xfId="2" applyNumberFormat="1" applyFont="1" applyBorder="1" applyAlignment="1">
      <alignment horizontal="center" vertical="center" wrapText="1"/>
    </xf>
    <xf numFmtId="10" fontId="3" fillId="0" borderId="1" xfId="2" applyNumberFormat="1" applyFont="1" applyFill="1" applyBorder="1" applyAlignment="1">
      <alignment horizontal="center" vertical="top" wrapText="1"/>
    </xf>
    <xf numFmtId="9" fontId="3" fillId="0" borderId="1" xfId="0" applyNumberFormat="1" applyFont="1" applyFill="1" applyBorder="1" applyAlignment="1">
      <alignment horizontal="center" vertical="center" wrapText="1"/>
    </xf>
    <xf numFmtId="1" fontId="3" fillId="0" borderId="1" xfId="0" applyNumberFormat="1" applyFont="1" applyBorder="1" applyAlignment="1">
      <alignment horizontal="center" vertical="top" wrapText="1"/>
    </xf>
    <xf numFmtId="1" fontId="3" fillId="0" borderId="1" xfId="0" applyNumberFormat="1" applyFont="1" applyFill="1" applyBorder="1" applyAlignment="1">
      <alignment horizontal="right" vertical="top" wrapText="1"/>
    </xf>
    <xf numFmtId="1" fontId="3" fillId="0" borderId="0" xfId="0" applyNumberFormat="1" applyFont="1" applyBorder="1" applyAlignment="1">
      <alignment horizontal="center" vertical="top" wrapText="1"/>
    </xf>
    <xf numFmtId="10" fontId="3" fillId="0" borderId="1" xfId="0" applyNumberFormat="1" applyFont="1" applyFill="1" applyBorder="1" applyAlignment="1">
      <alignment horizontal="right" vertical="top" wrapText="1"/>
    </xf>
    <xf numFmtId="10" fontId="3" fillId="0" borderId="1" xfId="0" applyNumberFormat="1" applyFont="1" applyFill="1" applyBorder="1" applyAlignment="1">
      <alignment horizontal="center" vertical="center" wrapText="1"/>
    </xf>
    <xf numFmtId="0" fontId="11" fillId="0" borderId="1" xfId="0" applyFont="1" applyBorder="1" applyAlignment="1">
      <alignment vertical="top" wrapText="1"/>
    </xf>
    <xf numFmtId="3" fontId="3" fillId="0" borderId="1" xfId="0" applyNumberFormat="1" applyFont="1" applyFill="1" applyBorder="1" applyAlignment="1">
      <alignment horizontal="right" vertical="top" wrapText="1"/>
    </xf>
    <xf numFmtId="0" fontId="2" fillId="3" borderId="2"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4" xfId="0" applyFont="1" applyFill="1" applyBorder="1" applyAlignment="1">
      <alignment horizontal="left"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3" fontId="3" fillId="0" borderId="2" xfId="0" applyNumberFormat="1" applyFont="1" applyFill="1" applyBorder="1" applyAlignment="1">
      <alignment horizontal="center" vertical="center" wrapText="1"/>
    </xf>
    <xf numFmtId="0" fontId="3" fillId="0" borderId="2" xfId="0" applyFont="1" applyBorder="1" applyAlignment="1">
      <alignment horizontal="center" vertical="top" wrapText="1"/>
    </xf>
    <xf numFmtId="0" fontId="3" fillId="0" borderId="4" xfId="0" applyFont="1" applyBorder="1" applyAlignment="1">
      <alignment horizontal="center" vertical="top"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 fillId="0" borderId="2" xfId="0" applyFont="1" applyFill="1" applyBorder="1" applyAlignment="1">
      <alignment horizontal="center" vertical="top" wrapText="1"/>
    </xf>
    <xf numFmtId="0" fontId="3" fillId="0" borderId="4" xfId="0" applyFont="1" applyFill="1" applyBorder="1" applyAlignment="1">
      <alignment horizontal="center" vertical="top" wrapText="1"/>
    </xf>
    <xf numFmtId="0" fontId="2" fillId="3" borderId="1" xfId="0" applyFont="1" applyFill="1" applyBorder="1" applyAlignment="1">
      <alignment vertical="center" wrapText="1"/>
    </xf>
    <xf numFmtId="0" fontId="6" fillId="0" borderId="0" xfId="0" applyFont="1" applyAlignment="1">
      <alignment horizontal="center"/>
    </xf>
  </cellXfs>
  <cellStyles count="3">
    <cellStyle name="Normal" xfId="0" builtinId="0"/>
    <cellStyle name="Normal 2" xfId="1"/>
    <cellStyle name="Porcentual" xfId="2"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sheetPr>
    <pageSetUpPr fitToPage="1"/>
  </sheetPr>
  <dimension ref="A1:N46"/>
  <sheetViews>
    <sheetView tabSelected="1" zoomScale="86" zoomScaleNormal="86" zoomScaleSheetLayoutView="50" workbookViewId="0">
      <selection sqref="A1:N43"/>
    </sheetView>
  </sheetViews>
  <sheetFormatPr baseColWidth="10" defaultRowHeight="14.25"/>
  <cols>
    <col min="1" max="1" width="66.7109375" style="11" customWidth="1"/>
    <col min="2" max="3" width="6.7109375" style="12" customWidth="1"/>
    <col min="4" max="4" width="8.28515625" style="12" customWidth="1"/>
    <col min="5" max="6" width="6.7109375" style="12" customWidth="1"/>
    <col min="7" max="7" width="8.7109375" style="12" customWidth="1"/>
    <col min="8" max="9" width="6.7109375" style="12" customWidth="1"/>
    <col min="10" max="10" width="8.5703125" style="12" customWidth="1"/>
    <col min="11" max="12" width="6.7109375" style="12" customWidth="1"/>
    <col min="13" max="13" width="8.42578125" style="12" bestFit="1" customWidth="1"/>
    <col min="14" max="14" width="31.5703125" style="11" customWidth="1"/>
    <col min="15" max="16384" width="11.42578125" style="4"/>
  </cols>
  <sheetData>
    <row r="1" spans="1:14" ht="15">
      <c r="A1" s="57" t="s">
        <v>45</v>
      </c>
      <c r="B1" s="57"/>
      <c r="C1" s="57"/>
      <c r="D1" s="57"/>
      <c r="E1" s="57"/>
      <c r="F1" s="57"/>
      <c r="G1" s="57"/>
      <c r="H1" s="57"/>
      <c r="I1" s="57"/>
      <c r="J1" s="57"/>
      <c r="K1" s="57"/>
      <c r="L1" s="57"/>
      <c r="M1" s="57"/>
      <c r="N1" s="57"/>
    </row>
    <row r="3" spans="1:14" ht="50.45" customHeight="1">
      <c r="A3" s="50" t="s">
        <v>28</v>
      </c>
      <c r="B3" s="51" t="s">
        <v>24</v>
      </c>
      <c r="C3" s="52"/>
      <c r="D3" s="53"/>
      <c r="E3" s="51" t="s">
        <v>25</v>
      </c>
      <c r="F3" s="52"/>
      <c r="G3" s="53"/>
      <c r="H3" s="51" t="s">
        <v>26</v>
      </c>
      <c r="I3" s="52"/>
      <c r="J3" s="53"/>
      <c r="K3" s="51" t="s">
        <v>23</v>
      </c>
      <c r="L3" s="52"/>
      <c r="M3" s="53"/>
      <c r="N3" s="1" t="s">
        <v>27</v>
      </c>
    </row>
    <row r="4" spans="1:14" ht="16.899999999999999" customHeight="1">
      <c r="A4" s="50"/>
      <c r="B4" s="51" t="s">
        <v>0</v>
      </c>
      <c r="C4" s="53"/>
      <c r="D4" s="1" t="s">
        <v>1</v>
      </c>
      <c r="E4" s="51" t="s">
        <v>0</v>
      </c>
      <c r="F4" s="53"/>
      <c r="G4" s="1" t="s">
        <v>1</v>
      </c>
      <c r="H4" s="51" t="s">
        <v>0</v>
      </c>
      <c r="I4" s="53"/>
      <c r="J4" s="1" t="s">
        <v>1</v>
      </c>
      <c r="K4" s="51" t="s">
        <v>0</v>
      </c>
      <c r="L4" s="53"/>
      <c r="M4" s="1" t="s">
        <v>1</v>
      </c>
      <c r="N4" s="1"/>
    </row>
    <row r="5" spans="1:14" ht="15.6" customHeight="1">
      <c r="A5" s="56" t="s">
        <v>2</v>
      </c>
      <c r="B5" s="56"/>
      <c r="C5" s="56"/>
      <c r="D5" s="56"/>
      <c r="E5" s="56"/>
      <c r="F5" s="56"/>
      <c r="G5" s="56"/>
      <c r="H5" s="56"/>
      <c r="I5" s="56"/>
      <c r="J5" s="56"/>
      <c r="K5" s="56"/>
      <c r="L5" s="56"/>
      <c r="M5" s="56"/>
      <c r="N5" s="56"/>
    </row>
    <row r="6" spans="1:14">
      <c r="A6" s="2" t="s">
        <v>3</v>
      </c>
      <c r="B6" s="48" t="s">
        <v>46</v>
      </c>
      <c r="C6" s="49"/>
      <c r="D6" s="3"/>
      <c r="E6" s="54">
        <v>12</v>
      </c>
      <c r="F6" s="55"/>
      <c r="G6" s="21">
        <f>E6/387</f>
        <v>3.1007751937984496E-2</v>
      </c>
      <c r="H6" s="54">
        <v>14</v>
      </c>
      <c r="I6" s="55"/>
      <c r="J6" s="31">
        <f t="shared" ref="J6:J11" si="0">H6/408</f>
        <v>3.4313725490196081E-2</v>
      </c>
      <c r="K6" s="54">
        <v>14</v>
      </c>
      <c r="L6" s="55"/>
      <c r="M6" s="23">
        <f t="shared" ref="M6:M11" si="1">K6/400</f>
        <v>3.5000000000000003E-2</v>
      </c>
      <c r="N6" s="2"/>
    </row>
    <row r="7" spans="1:14">
      <c r="A7" s="2" t="s">
        <v>4</v>
      </c>
      <c r="B7" s="48">
        <v>120</v>
      </c>
      <c r="C7" s="49"/>
      <c r="D7" s="23">
        <f>B7/372</f>
        <v>0.32258064516129031</v>
      </c>
      <c r="E7" s="54">
        <v>118</v>
      </c>
      <c r="F7" s="55"/>
      <c r="G7" s="21">
        <f>E7/376</f>
        <v>0.31382978723404253</v>
      </c>
      <c r="H7" s="54">
        <v>118</v>
      </c>
      <c r="I7" s="55"/>
      <c r="J7" s="31">
        <f t="shared" si="0"/>
        <v>0.28921568627450983</v>
      </c>
      <c r="K7" s="54">
        <v>115</v>
      </c>
      <c r="L7" s="55"/>
      <c r="M7" s="23">
        <f t="shared" si="1"/>
        <v>0.28749999999999998</v>
      </c>
      <c r="N7" s="2"/>
    </row>
    <row r="8" spans="1:14">
      <c r="A8" s="2" t="s">
        <v>5</v>
      </c>
      <c r="B8" s="48">
        <v>195</v>
      </c>
      <c r="C8" s="49"/>
      <c r="D8" s="23">
        <f>B8/372</f>
        <v>0.52419354838709675</v>
      </c>
      <c r="E8" s="54">
        <v>204</v>
      </c>
      <c r="F8" s="55"/>
      <c r="G8" s="21">
        <f>E8/376</f>
        <v>0.54255319148936165</v>
      </c>
      <c r="H8" s="54">
        <v>228</v>
      </c>
      <c r="I8" s="55"/>
      <c r="J8" s="31">
        <f t="shared" si="0"/>
        <v>0.55882352941176472</v>
      </c>
      <c r="K8" s="54">
        <v>210</v>
      </c>
      <c r="L8" s="55"/>
      <c r="M8" s="23">
        <f t="shared" si="1"/>
        <v>0.52500000000000002</v>
      </c>
      <c r="N8" s="2"/>
    </row>
    <row r="9" spans="1:14">
      <c r="A9" s="2" t="s">
        <v>6</v>
      </c>
      <c r="B9" s="48">
        <v>167</v>
      </c>
      <c r="C9" s="49"/>
      <c r="D9" s="23">
        <f>B9/372</f>
        <v>0.44892473118279569</v>
      </c>
      <c r="E9" s="54">
        <v>176</v>
      </c>
      <c r="F9" s="55"/>
      <c r="G9" s="21">
        <f>E9/376</f>
        <v>0.46808510638297873</v>
      </c>
      <c r="H9" s="54">
        <v>176</v>
      </c>
      <c r="I9" s="55"/>
      <c r="J9" s="31">
        <f t="shared" si="0"/>
        <v>0.43137254901960786</v>
      </c>
      <c r="K9" s="54">
        <v>172</v>
      </c>
      <c r="L9" s="55"/>
      <c r="M9" s="23">
        <f t="shared" si="1"/>
        <v>0.43</v>
      </c>
      <c r="N9" s="2"/>
    </row>
    <row r="10" spans="1:14">
      <c r="A10" s="2" t="s">
        <v>7</v>
      </c>
      <c r="B10" s="48">
        <v>141</v>
      </c>
      <c r="C10" s="49"/>
      <c r="D10" s="23">
        <f>B10/372</f>
        <v>0.37903225806451613</v>
      </c>
      <c r="E10" s="54">
        <v>118</v>
      </c>
      <c r="F10" s="55"/>
      <c r="G10" s="21">
        <f>E10/376</f>
        <v>0.31382978723404253</v>
      </c>
      <c r="H10" s="54">
        <v>124</v>
      </c>
      <c r="I10" s="55"/>
      <c r="J10" s="31">
        <f t="shared" si="0"/>
        <v>0.30392156862745096</v>
      </c>
      <c r="K10" s="54">
        <v>122</v>
      </c>
      <c r="L10" s="55"/>
      <c r="M10" s="23">
        <f t="shared" si="1"/>
        <v>0.30499999999999999</v>
      </c>
      <c r="N10" s="2"/>
    </row>
    <row r="11" spans="1:14">
      <c r="A11" s="2" t="s">
        <v>8</v>
      </c>
      <c r="B11" s="48">
        <v>248</v>
      </c>
      <c r="C11" s="49"/>
      <c r="D11" s="23">
        <f>B11/372</f>
        <v>0.66666666666666663</v>
      </c>
      <c r="E11" s="54">
        <v>248</v>
      </c>
      <c r="F11" s="55"/>
      <c r="G11" s="21">
        <f>E11/376</f>
        <v>0.65957446808510634</v>
      </c>
      <c r="H11" s="54">
        <v>300</v>
      </c>
      <c r="I11" s="55"/>
      <c r="J11" s="31">
        <f t="shared" si="0"/>
        <v>0.73529411764705888</v>
      </c>
      <c r="K11" s="54">
        <v>296</v>
      </c>
      <c r="L11" s="55"/>
      <c r="M11" s="23">
        <f t="shared" si="1"/>
        <v>0.74</v>
      </c>
      <c r="N11" s="2"/>
    </row>
    <row r="12" spans="1:14" ht="15.75">
      <c r="A12" s="40" t="s">
        <v>9</v>
      </c>
      <c r="B12" s="41"/>
      <c r="C12" s="41"/>
      <c r="D12" s="41"/>
      <c r="E12" s="41"/>
      <c r="F12" s="41"/>
      <c r="G12" s="41"/>
      <c r="H12" s="41"/>
      <c r="I12" s="41"/>
      <c r="J12" s="41"/>
      <c r="K12" s="41"/>
      <c r="L12" s="41"/>
      <c r="M12" s="41"/>
      <c r="N12" s="42"/>
    </row>
    <row r="13" spans="1:14">
      <c r="A13" s="2" t="s">
        <v>29</v>
      </c>
      <c r="B13" s="48">
        <v>10</v>
      </c>
      <c r="C13" s="49"/>
      <c r="D13" s="23">
        <f>B13/57</f>
        <v>0.17543859649122806</v>
      </c>
      <c r="E13" s="48">
        <v>8</v>
      </c>
      <c r="F13" s="49"/>
      <c r="G13" s="22">
        <f>E13/64</f>
        <v>0.125</v>
      </c>
      <c r="H13" s="48">
        <v>9</v>
      </c>
      <c r="I13" s="49"/>
      <c r="J13" s="15">
        <f>H13/64</f>
        <v>0.140625</v>
      </c>
      <c r="K13" s="48">
        <v>8</v>
      </c>
      <c r="L13" s="49"/>
      <c r="M13" s="15">
        <f>K13/64</f>
        <v>0.125</v>
      </c>
      <c r="N13" s="2"/>
    </row>
    <row r="14" spans="1:14">
      <c r="A14" s="2" t="s">
        <v>30</v>
      </c>
      <c r="B14" s="48">
        <v>14</v>
      </c>
      <c r="C14" s="49"/>
      <c r="D14" s="23">
        <f>B14/57</f>
        <v>0.24561403508771928</v>
      </c>
      <c r="E14" s="48">
        <v>12</v>
      </c>
      <c r="F14" s="49"/>
      <c r="G14" s="22">
        <f>E14/64</f>
        <v>0.1875</v>
      </c>
      <c r="H14" s="48">
        <v>12</v>
      </c>
      <c r="I14" s="49"/>
      <c r="J14" s="15">
        <f>H14/64</f>
        <v>0.1875</v>
      </c>
      <c r="K14" s="48">
        <v>12</v>
      </c>
      <c r="L14" s="49"/>
      <c r="M14" s="15">
        <f>K14/64</f>
        <v>0.1875</v>
      </c>
      <c r="N14" s="2"/>
    </row>
    <row r="15" spans="1:14">
      <c r="A15" s="2" t="s">
        <v>31</v>
      </c>
      <c r="B15" s="48">
        <v>33</v>
      </c>
      <c r="C15" s="49"/>
      <c r="D15" s="23">
        <f>B15/57</f>
        <v>0.57894736842105265</v>
      </c>
      <c r="E15" s="48">
        <v>44</v>
      </c>
      <c r="F15" s="49"/>
      <c r="G15" s="22">
        <f>E15/64</f>
        <v>0.6875</v>
      </c>
      <c r="H15" s="48">
        <v>43</v>
      </c>
      <c r="I15" s="49"/>
      <c r="J15" s="15">
        <f>H15/64</f>
        <v>0.671875</v>
      </c>
      <c r="K15" s="48">
        <v>44</v>
      </c>
      <c r="L15" s="49"/>
      <c r="M15" s="15">
        <f>K15/64</f>
        <v>0.6875</v>
      </c>
      <c r="N15" s="2"/>
    </row>
    <row r="17" spans="1:14" ht="50.45" customHeight="1">
      <c r="A17" s="50" t="s">
        <v>32</v>
      </c>
      <c r="B17" s="51" t="s">
        <v>24</v>
      </c>
      <c r="C17" s="52"/>
      <c r="D17" s="53"/>
      <c r="E17" s="51" t="s">
        <v>25</v>
      </c>
      <c r="F17" s="52"/>
      <c r="G17" s="53"/>
      <c r="H17" s="51" t="s">
        <v>26</v>
      </c>
      <c r="I17" s="52"/>
      <c r="J17" s="53"/>
      <c r="K17" s="51" t="s">
        <v>23</v>
      </c>
      <c r="L17" s="52"/>
      <c r="M17" s="53"/>
      <c r="N17" s="1" t="s">
        <v>27</v>
      </c>
    </row>
    <row r="18" spans="1:14" ht="16.899999999999999" customHeight="1">
      <c r="A18" s="50"/>
      <c r="B18" s="51" t="s">
        <v>0</v>
      </c>
      <c r="C18" s="53"/>
      <c r="D18" s="1" t="s">
        <v>1</v>
      </c>
      <c r="E18" s="51" t="s">
        <v>0</v>
      </c>
      <c r="F18" s="53"/>
      <c r="G18" s="1" t="s">
        <v>1</v>
      </c>
      <c r="H18" s="51" t="s">
        <v>0</v>
      </c>
      <c r="I18" s="53"/>
      <c r="J18" s="1" t="s">
        <v>1</v>
      </c>
      <c r="K18" s="51" t="s">
        <v>0</v>
      </c>
      <c r="L18" s="53"/>
      <c r="M18" s="1" t="s">
        <v>1</v>
      </c>
      <c r="N18" s="1"/>
    </row>
    <row r="19" spans="1:14" ht="15.75">
      <c r="A19" s="40"/>
      <c r="B19" s="41"/>
      <c r="C19" s="41"/>
      <c r="D19" s="41"/>
      <c r="E19" s="41"/>
      <c r="F19" s="41"/>
      <c r="G19" s="41"/>
      <c r="H19" s="41"/>
      <c r="I19" s="41"/>
      <c r="J19" s="41"/>
      <c r="K19" s="41"/>
      <c r="L19" s="41"/>
      <c r="M19" s="41"/>
      <c r="N19" s="42"/>
    </row>
    <row r="20" spans="1:14" ht="28.5">
      <c r="A20" s="5" t="s">
        <v>33</v>
      </c>
      <c r="B20" s="45">
        <v>20</v>
      </c>
      <c r="C20" s="46"/>
      <c r="D20" s="24">
        <f>B20/42</f>
        <v>0.47619047619047616</v>
      </c>
      <c r="E20" s="45">
        <v>31</v>
      </c>
      <c r="F20" s="46"/>
      <c r="G20" s="25">
        <f>E20/42</f>
        <v>0.73809523809523814</v>
      </c>
      <c r="H20" s="45">
        <v>33</v>
      </c>
      <c r="I20" s="46"/>
      <c r="J20" s="26">
        <f>H20/42</f>
        <v>0.7857142857142857</v>
      </c>
      <c r="K20" s="45">
        <v>31</v>
      </c>
      <c r="L20" s="46"/>
      <c r="M20" s="26">
        <f>K20/42</f>
        <v>0.73809523809523814</v>
      </c>
      <c r="N20" s="16"/>
    </row>
    <row r="21" spans="1:14" ht="15">
      <c r="A21" s="5" t="s">
        <v>34</v>
      </c>
      <c r="B21" s="45">
        <v>20</v>
      </c>
      <c r="C21" s="46"/>
      <c r="D21" s="24">
        <f>B21/42</f>
        <v>0.47619047619047616</v>
      </c>
      <c r="E21" s="45">
        <v>31</v>
      </c>
      <c r="F21" s="46"/>
      <c r="G21" s="25">
        <f>E21/42</f>
        <v>0.73809523809523814</v>
      </c>
      <c r="H21" s="45">
        <v>35</v>
      </c>
      <c r="I21" s="46"/>
      <c r="J21" s="26">
        <f>H21/42</f>
        <v>0.83333333333333337</v>
      </c>
      <c r="K21" s="45">
        <v>31</v>
      </c>
      <c r="L21" s="46"/>
      <c r="M21" s="26">
        <f>K21/42</f>
        <v>0.73809523809523814</v>
      </c>
      <c r="N21" s="16"/>
    </row>
    <row r="22" spans="1:14" ht="42.75">
      <c r="A22" s="2" t="s">
        <v>35</v>
      </c>
      <c r="B22" s="43">
        <v>5</v>
      </c>
      <c r="C22" s="44"/>
      <c r="D22" s="24">
        <f>B22/42</f>
        <v>0.11904761904761904</v>
      </c>
      <c r="E22" s="45">
        <v>28</v>
      </c>
      <c r="F22" s="46"/>
      <c r="G22" s="25">
        <f>E22/42</f>
        <v>0.66666666666666663</v>
      </c>
      <c r="H22" s="45">
        <v>32</v>
      </c>
      <c r="I22" s="46"/>
      <c r="J22" s="26">
        <f>H22/42</f>
        <v>0.76190476190476186</v>
      </c>
      <c r="K22" s="43">
        <v>28</v>
      </c>
      <c r="L22" s="44"/>
      <c r="M22" s="26">
        <f>K22/42</f>
        <v>0.66666666666666663</v>
      </c>
      <c r="N22" s="2"/>
    </row>
    <row r="23" spans="1:14" ht="28.5">
      <c r="A23" s="2" t="s">
        <v>47</v>
      </c>
      <c r="B23" s="45">
        <v>33</v>
      </c>
      <c r="C23" s="46"/>
      <c r="D23" s="24">
        <f>B23/40</f>
        <v>0.82499999999999996</v>
      </c>
      <c r="E23" s="45">
        <v>28</v>
      </c>
      <c r="F23" s="46"/>
      <c r="G23" s="25">
        <f>E23/40</f>
        <v>0.7</v>
      </c>
      <c r="H23" s="43">
        <v>30</v>
      </c>
      <c r="I23" s="44"/>
      <c r="J23" s="26">
        <f>H23/40</f>
        <v>0.75</v>
      </c>
      <c r="K23" s="43">
        <v>28</v>
      </c>
      <c r="L23" s="44"/>
      <c r="M23" s="26">
        <f>K23/40</f>
        <v>0.7</v>
      </c>
      <c r="N23" s="2"/>
    </row>
    <row r="24" spans="1:14" ht="42.75">
      <c r="A24" s="2" t="s">
        <v>36</v>
      </c>
      <c r="B24" s="45">
        <v>17</v>
      </c>
      <c r="C24" s="46"/>
      <c r="D24" s="24">
        <f>B24/40</f>
        <v>0.42499999999999999</v>
      </c>
      <c r="E24" s="45">
        <v>14</v>
      </c>
      <c r="F24" s="46"/>
      <c r="G24" s="25">
        <f>E24/40</f>
        <v>0.35</v>
      </c>
      <c r="H24" s="43">
        <v>18</v>
      </c>
      <c r="I24" s="44"/>
      <c r="J24" s="26">
        <f>H24/40</f>
        <v>0.45</v>
      </c>
      <c r="K24" s="43">
        <v>14</v>
      </c>
      <c r="L24" s="44"/>
      <c r="M24" s="26">
        <f>K24/40</f>
        <v>0.35</v>
      </c>
      <c r="N24" s="2"/>
    </row>
    <row r="25" spans="1:14" ht="28.5">
      <c r="A25" s="2" t="s">
        <v>37</v>
      </c>
      <c r="B25" s="45">
        <v>36</v>
      </c>
      <c r="C25" s="46"/>
      <c r="D25" s="37">
        <v>0.878</v>
      </c>
      <c r="E25" s="45">
        <v>31</v>
      </c>
      <c r="F25" s="46"/>
      <c r="G25" s="13">
        <v>77.5</v>
      </c>
      <c r="H25" s="43">
        <v>37</v>
      </c>
      <c r="I25" s="44"/>
      <c r="J25" s="14">
        <v>78</v>
      </c>
      <c r="K25" s="43">
        <v>31</v>
      </c>
      <c r="L25" s="44"/>
      <c r="M25" s="14">
        <v>77.5</v>
      </c>
      <c r="N25" s="38"/>
    </row>
    <row r="26" spans="1:14" ht="28.5">
      <c r="A26" s="6" t="s">
        <v>10</v>
      </c>
      <c r="B26" s="47">
        <v>7698</v>
      </c>
      <c r="C26" s="46"/>
      <c r="D26" s="32">
        <v>0.93</v>
      </c>
      <c r="E26" s="47">
        <v>6821</v>
      </c>
      <c r="F26" s="46"/>
      <c r="G26" s="32">
        <v>0.95</v>
      </c>
      <c r="H26" s="45">
        <v>6903</v>
      </c>
      <c r="I26" s="46"/>
      <c r="J26" s="32">
        <v>0.95</v>
      </c>
      <c r="K26" s="47">
        <v>6836</v>
      </c>
      <c r="L26" s="46"/>
      <c r="M26" s="32">
        <v>0.95</v>
      </c>
      <c r="N26" s="2"/>
    </row>
    <row r="27" spans="1:14">
      <c r="A27" s="6" t="s">
        <v>38</v>
      </c>
      <c r="B27" s="45"/>
      <c r="C27" s="46"/>
      <c r="D27" s="14"/>
      <c r="E27" s="45"/>
      <c r="F27" s="46"/>
      <c r="G27" s="18"/>
      <c r="H27" s="45">
        <v>2</v>
      </c>
      <c r="I27" s="46"/>
      <c r="J27" s="19"/>
      <c r="K27" s="45"/>
      <c r="L27" s="46"/>
      <c r="M27" s="14"/>
      <c r="N27" s="2"/>
    </row>
    <row r="28" spans="1:14" ht="15.75">
      <c r="A28" s="40" t="s">
        <v>11</v>
      </c>
      <c r="B28" s="41"/>
      <c r="C28" s="41"/>
      <c r="D28" s="41"/>
      <c r="E28" s="41"/>
      <c r="F28" s="41"/>
      <c r="G28" s="41"/>
      <c r="H28" s="41"/>
      <c r="I28" s="41"/>
      <c r="J28" s="41"/>
      <c r="K28" s="41"/>
      <c r="L28" s="41"/>
      <c r="M28" s="41"/>
      <c r="N28" s="42"/>
    </row>
    <row r="29" spans="1:14">
      <c r="A29" s="2" t="s">
        <v>39</v>
      </c>
      <c r="B29" s="43">
        <v>1</v>
      </c>
      <c r="C29" s="44"/>
      <c r="D29" s="29">
        <f>B29/30</f>
        <v>3.3333333333333333E-2</v>
      </c>
      <c r="E29" s="43" t="s">
        <v>46</v>
      </c>
      <c r="F29" s="44"/>
      <c r="G29" s="13"/>
      <c r="H29" s="43">
        <v>7</v>
      </c>
      <c r="I29" s="44"/>
      <c r="J29" s="29">
        <f>H29/33</f>
        <v>0.21212121212121213</v>
      </c>
      <c r="K29" s="43">
        <v>0</v>
      </c>
      <c r="L29" s="44"/>
      <c r="M29" s="28">
        <v>0</v>
      </c>
      <c r="N29" s="14"/>
    </row>
    <row r="30" spans="1:14" ht="76.5">
      <c r="A30" s="2" t="s">
        <v>40</v>
      </c>
      <c r="B30" s="43">
        <v>17</v>
      </c>
      <c r="C30" s="44"/>
      <c r="D30" s="29">
        <f>B30/30</f>
        <v>0.56666666666666665</v>
      </c>
      <c r="E30" s="43">
        <v>0</v>
      </c>
      <c r="F30" s="44"/>
      <c r="G30" s="30">
        <f>E30/31</f>
        <v>0</v>
      </c>
      <c r="H30" s="43">
        <v>10</v>
      </c>
      <c r="I30" s="44"/>
      <c r="J30" s="29">
        <f>H30/33</f>
        <v>0.30303030303030304</v>
      </c>
      <c r="K30" s="43">
        <v>0</v>
      </c>
      <c r="L30" s="44"/>
      <c r="M30" s="28">
        <v>0</v>
      </c>
      <c r="N30" s="27" t="s">
        <v>49</v>
      </c>
    </row>
    <row r="31" spans="1:14">
      <c r="A31" s="2" t="s">
        <v>41</v>
      </c>
      <c r="B31" s="43">
        <v>6</v>
      </c>
      <c r="C31" s="44"/>
      <c r="D31" s="29">
        <f>B31/30</f>
        <v>0.2</v>
      </c>
      <c r="E31" s="43">
        <v>4</v>
      </c>
      <c r="F31" s="44"/>
      <c r="G31" s="30">
        <f>E31/31</f>
        <v>0.12903225806451613</v>
      </c>
      <c r="H31" s="43" t="s">
        <v>46</v>
      </c>
      <c r="I31" s="44"/>
      <c r="J31" s="29"/>
      <c r="K31" s="43">
        <v>0</v>
      </c>
      <c r="L31" s="44"/>
      <c r="M31" s="28">
        <v>0</v>
      </c>
      <c r="N31" s="14"/>
    </row>
    <row r="32" spans="1:14" ht="25.5">
      <c r="A32" s="2" t="s">
        <v>42</v>
      </c>
      <c r="B32" s="43">
        <v>9</v>
      </c>
      <c r="C32" s="44"/>
      <c r="D32" s="29">
        <f>B32/30</f>
        <v>0.3</v>
      </c>
      <c r="E32" s="43">
        <v>4</v>
      </c>
      <c r="F32" s="44"/>
      <c r="G32" s="30">
        <f>E32/31</f>
        <v>0.12903225806451613</v>
      </c>
      <c r="H32" s="43">
        <v>2</v>
      </c>
      <c r="I32" s="44"/>
      <c r="J32" s="29">
        <f>H32/33</f>
        <v>6.0606060606060608E-2</v>
      </c>
      <c r="K32" s="43">
        <v>0</v>
      </c>
      <c r="L32" s="44"/>
      <c r="M32" s="28">
        <v>0</v>
      </c>
      <c r="N32" s="27" t="s">
        <v>48</v>
      </c>
    </row>
    <row r="33" spans="1:14" ht="28.5">
      <c r="A33" s="2" t="s">
        <v>43</v>
      </c>
      <c r="B33" s="43">
        <v>518</v>
      </c>
      <c r="C33" s="44"/>
      <c r="D33" s="32">
        <v>0.37</v>
      </c>
      <c r="E33" s="43">
        <v>501</v>
      </c>
      <c r="F33" s="44"/>
      <c r="G33" s="13">
        <v>36</v>
      </c>
      <c r="H33" s="43">
        <v>510</v>
      </c>
      <c r="I33" s="44"/>
      <c r="J33" s="29">
        <v>0.38</v>
      </c>
      <c r="K33" s="43">
        <v>465</v>
      </c>
      <c r="L33" s="44"/>
      <c r="M33" s="14">
        <v>36</v>
      </c>
      <c r="N33" s="14"/>
    </row>
    <row r="34" spans="1:14">
      <c r="A34" s="2" t="s">
        <v>44</v>
      </c>
      <c r="B34" s="43">
        <v>3</v>
      </c>
      <c r="C34" s="44"/>
      <c r="D34" s="29">
        <f>B34/30</f>
        <v>0.1</v>
      </c>
      <c r="E34" s="43">
        <v>3</v>
      </c>
      <c r="F34" s="44"/>
      <c r="G34" s="30">
        <f>E34/31</f>
        <v>9.6774193548387094E-2</v>
      </c>
      <c r="H34" s="43">
        <v>3</v>
      </c>
      <c r="I34" s="44"/>
      <c r="J34" s="29">
        <f>H34/33</f>
        <v>9.0909090909090912E-2</v>
      </c>
      <c r="K34" s="43">
        <v>3</v>
      </c>
      <c r="L34" s="44"/>
      <c r="M34" s="29">
        <f>K34/33</f>
        <v>9.0909090909090912E-2</v>
      </c>
      <c r="N34" s="14"/>
    </row>
    <row r="35" spans="1:14" ht="15.75">
      <c r="A35" s="7" t="s">
        <v>12</v>
      </c>
      <c r="B35" s="8" t="s">
        <v>13</v>
      </c>
      <c r="C35" s="8" t="s">
        <v>14</v>
      </c>
      <c r="D35" s="9" t="s">
        <v>1</v>
      </c>
      <c r="E35" s="8" t="s">
        <v>13</v>
      </c>
      <c r="F35" s="8" t="s">
        <v>14</v>
      </c>
      <c r="G35" s="9" t="s">
        <v>1</v>
      </c>
      <c r="H35" s="8" t="s">
        <v>13</v>
      </c>
      <c r="I35" s="8" t="s">
        <v>14</v>
      </c>
      <c r="J35" s="9" t="s">
        <v>1</v>
      </c>
      <c r="K35" s="8" t="s">
        <v>13</v>
      </c>
      <c r="L35" s="8" t="s">
        <v>14</v>
      </c>
      <c r="M35" s="9" t="s">
        <v>1</v>
      </c>
      <c r="N35" s="10"/>
    </row>
    <row r="36" spans="1:14">
      <c r="A36" s="17" t="s">
        <v>15</v>
      </c>
      <c r="B36" s="20">
        <v>88</v>
      </c>
      <c r="C36" s="20">
        <v>67</v>
      </c>
      <c r="D36" s="36">
        <f>+C36/B36</f>
        <v>0.76136363636363635</v>
      </c>
      <c r="E36" s="20">
        <v>77</v>
      </c>
      <c r="F36" s="20">
        <v>42</v>
      </c>
      <c r="G36" s="36">
        <f>+F36/E36</f>
        <v>0.54545454545454541</v>
      </c>
      <c r="H36" s="34">
        <v>90</v>
      </c>
      <c r="I36" s="34">
        <v>51</v>
      </c>
      <c r="J36" s="36">
        <f>+I36/H36</f>
        <v>0.56666666666666665</v>
      </c>
      <c r="K36" s="20">
        <v>82</v>
      </c>
      <c r="L36" s="20">
        <v>46</v>
      </c>
      <c r="M36" s="36">
        <f>+L36/K36</f>
        <v>0.56097560975609762</v>
      </c>
      <c r="N36" s="20"/>
    </row>
    <row r="37" spans="1:14">
      <c r="A37" s="17" t="s">
        <v>16</v>
      </c>
      <c r="B37" s="20">
        <v>67</v>
      </c>
      <c r="C37" s="20">
        <v>17</v>
      </c>
      <c r="D37" s="36">
        <f>+C37/B37</f>
        <v>0.2537313432835821</v>
      </c>
      <c r="E37" s="20">
        <v>77</v>
      </c>
      <c r="F37" s="20">
        <v>18</v>
      </c>
      <c r="G37" s="36">
        <f>+F37/E37</f>
        <v>0.23376623376623376</v>
      </c>
      <c r="H37" s="34">
        <v>90</v>
      </c>
      <c r="I37" s="34">
        <v>24</v>
      </c>
      <c r="J37" s="36">
        <f>+I37/H37</f>
        <v>0.26666666666666666</v>
      </c>
      <c r="K37" s="20">
        <v>82</v>
      </c>
      <c r="L37" s="20">
        <v>22</v>
      </c>
      <c r="M37" s="36">
        <f>+L37/K37</f>
        <v>0.26829268292682928</v>
      </c>
      <c r="N37" s="20"/>
    </row>
    <row r="38" spans="1:14">
      <c r="A38" s="17" t="s">
        <v>17</v>
      </c>
      <c r="B38" s="39">
        <v>1354</v>
      </c>
      <c r="C38" s="20">
        <v>954</v>
      </c>
      <c r="D38" s="36">
        <f>+C38/B38</f>
        <v>0.70457902511078285</v>
      </c>
      <c r="E38" s="39">
        <v>1557</v>
      </c>
      <c r="F38" s="20">
        <v>833</v>
      </c>
      <c r="G38" s="36">
        <f>+F38/E38</f>
        <v>0.53500321130378936</v>
      </c>
      <c r="H38" s="39">
        <v>1903</v>
      </c>
      <c r="I38" s="34">
        <v>1022</v>
      </c>
      <c r="J38" s="36">
        <f>+I38/H38</f>
        <v>0.53704676826064113</v>
      </c>
      <c r="K38" s="39">
        <v>1730</v>
      </c>
      <c r="L38" s="20">
        <v>928</v>
      </c>
      <c r="M38" s="36">
        <f>+L38/K38</f>
        <v>0.53641618497109822</v>
      </c>
      <c r="N38" s="20"/>
    </row>
    <row r="39" spans="1:14">
      <c r="A39" s="17" t="s">
        <v>18</v>
      </c>
      <c r="B39" s="20">
        <v>882</v>
      </c>
      <c r="C39" s="20">
        <v>701</v>
      </c>
      <c r="D39" s="36">
        <f>+C39/B39</f>
        <v>0.79478458049886624</v>
      </c>
      <c r="E39" s="39">
        <v>1557</v>
      </c>
      <c r="F39" s="20">
        <v>238</v>
      </c>
      <c r="G39" s="36">
        <f>+F39/E39</f>
        <v>0.15285806037251123</v>
      </c>
      <c r="H39" s="39">
        <v>1903</v>
      </c>
      <c r="I39" s="34">
        <v>521</v>
      </c>
      <c r="J39" s="36">
        <f>+I39/H39</f>
        <v>0.27377824487651076</v>
      </c>
      <c r="K39" s="39">
        <v>1730</v>
      </c>
      <c r="L39" s="20">
        <v>473</v>
      </c>
      <c r="M39" s="36">
        <f>+L39/K39</f>
        <v>0.27341040462427746</v>
      </c>
      <c r="N39" s="20"/>
    </row>
    <row r="40" spans="1:14">
      <c r="A40" s="17" t="s">
        <v>19</v>
      </c>
      <c r="B40" s="20">
        <v>338</v>
      </c>
      <c r="C40" s="20">
        <v>205</v>
      </c>
      <c r="D40" s="36">
        <f>+C40/B40</f>
        <v>0.60650887573964496</v>
      </c>
      <c r="E40" s="20">
        <v>596</v>
      </c>
      <c r="F40" s="20">
        <v>473</v>
      </c>
      <c r="G40" s="36">
        <f>+F40/E40</f>
        <v>0.7936241610738255</v>
      </c>
      <c r="H40" s="34">
        <v>673</v>
      </c>
      <c r="I40" s="34">
        <v>501</v>
      </c>
      <c r="J40" s="36">
        <f>+I40/H40</f>
        <v>0.74442793462109957</v>
      </c>
      <c r="K40" s="20">
        <v>612</v>
      </c>
      <c r="L40" s="20">
        <v>455</v>
      </c>
      <c r="M40" s="36">
        <f>+L40/K40</f>
        <v>0.74346405228758172</v>
      </c>
      <c r="N40" s="20"/>
    </row>
    <row r="41" spans="1:14" ht="15.75">
      <c r="A41" s="40" t="s">
        <v>20</v>
      </c>
      <c r="B41" s="41"/>
      <c r="C41" s="41"/>
      <c r="D41" s="41"/>
      <c r="E41" s="41"/>
      <c r="F41" s="41"/>
      <c r="G41" s="41"/>
      <c r="H41" s="41"/>
      <c r="I41" s="41"/>
      <c r="J41" s="41"/>
      <c r="K41" s="41"/>
      <c r="L41" s="41"/>
      <c r="M41" s="41"/>
      <c r="N41" s="42"/>
    </row>
    <row r="42" spans="1:14">
      <c r="A42" s="2" t="s">
        <v>21</v>
      </c>
      <c r="B42" s="3"/>
      <c r="C42" s="3"/>
      <c r="D42" s="3"/>
      <c r="E42" s="3"/>
      <c r="F42" s="3"/>
      <c r="G42" s="3"/>
      <c r="H42" s="3"/>
      <c r="I42" s="3"/>
      <c r="J42" s="3"/>
      <c r="K42" s="33"/>
      <c r="L42" s="33"/>
      <c r="M42" s="3"/>
      <c r="N42" s="2"/>
    </row>
    <row r="43" spans="1:14">
      <c r="A43" s="2" t="s">
        <v>22</v>
      </c>
      <c r="B43" s="3"/>
      <c r="C43" s="3"/>
      <c r="D43" s="3"/>
      <c r="E43" s="3"/>
      <c r="F43" s="3"/>
      <c r="G43" s="3"/>
      <c r="H43" s="3"/>
      <c r="I43" s="3"/>
      <c r="J43" s="3"/>
      <c r="K43" s="3"/>
      <c r="L43" s="3"/>
      <c r="M43" s="3"/>
      <c r="N43" s="2"/>
    </row>
    <row r="44" spans="1:14">
      <c r="K44" s="35"/>
      <c r="L44" s="35"/>
    </row>
    <row r="45" spans="1:14">
      <c r="K45" s="35"/>
      <c r="L45" s="35"/>
    </row>
    <row r="46" spans="1:14">
      <c r="K46" s="35"/>
      <c r="L46" s="35"/>
    </row>
  </sheetData>
  <mergeCells count="116">
    <mergeCell ref="A1:N1"/>
    <mergeCell ref="A3:A4"/>
    <mergeCell ref="B3:D3"/>
    <mergeCell ref="E3:G3"/>
    <mergeCell ref="H3:J3"/>
    <mergeCell ref="K3:M3"/>
    <mergeCell ref="B4:C4"/>
    <mergeCell ref="E4:F4"/>
    <mergeCell ref="H4:I4"/>
    <mergeCell ref="K4:L4"/>
    <mergeCell ref="A5:N5"/>
    <mergeCell ref="B6:C6"/>
    <mergeCell ref="E6:F6"/>
    <mergeCell ref="H6:I6"/>
    <mergeCell ref="K6:L6"/>
    <mergeCell ref="B7:C7"/>
    <mergeCell ref="E7:F7"/>
    <mergeCell ref="H7:I7"/>
    <mergeCell ref="K7:L7"/>
    <mergeCell ref="B8:C8"/>
    <mergeCell ref="E8:F8"/>
    <mergeCell ref="H8:I8"/>
    <mergeCell ref="K8:L8"/>
    <mergeCell ref="B9:C9"/>
    <mergeCell ref="E9:F9"/>
    <mergeCell ref="H9:I9"/>
    <mergeCell ref="K9:L9"/>
    <mergeCell ref="B10:C10"/>
    <mergeCell ref="E10:F10"/>
    <mergeCell ref="H10:I10"/>
    <mergeCell ref="K10:L10"/>
    <mergeCell ref="B11:C11"/>
    <mergeCell ref="E11:F11"/>
    <mergeCell ref="H11:I11"/>
    <mergeCell ref="K11:L11"/>
    <mergeCell ref="A12:N12"/>
    <mergeCell ref="B13:C13"/>
    <mergeCell ref="E13:F13"/>
    <mergeCell ref="H13:I13"/>
    <mergeCell ref="K13:L13"/>
    <mergeCell ref="B14:C14"/>
    <mergeCell ref="E14:F14"/>
    <mergeCell ref="H14:I14"/>
    <mergeCell ref="K14:L14"/>
    <mergeCell ref="B15:C15"/>
    <mergeCell ref="E15:F15"/>
    <mergeCell ref="H15:I15"/>
    <mergeCell ref="K15:L15"/>
    <mergeCell ref="A17:A18"/>
    <mergeCell ref="B17:D17"/>
    <mergeCell ref="E17:G17"/>
    <mergeCell ref="H17:J17"/>
    <mergeCell ref="K17:M17"/>
    <mergeCell ref="B18:C18"/>
    <mergeCell ref="E18:F18"/>
    <mergeCell ref="H18:I18"/>
    <mergeCell ref="K18:L18"/>
    <mergeCell ref="A19:N19"/>
    <mergeCell ref="B20:C20"/>
    <mergeCell ref="E20:F20"/>
    <mergeCell ref="H20:I20"/>
    <mergeCell ref="K20:L20"/>
    <mergeCell ref="B21:C21"/>
    <mergeCell ref="E21:F21"/>
    <mergeCell ref="H21:I21"/>
    <mergeCell ref="K21:L21"/>
    <mergeCell ref="K29:L29"/>
    <mergeCell ref="B22:C22"/>
    <mergeCell ref="E22:F22"/>
    <mergeCell ref="H22:I22"/>
    <mergeCell ref="K22:L22"/>
    <mergeCell ref="B23:C23"/>
    <mergeCell ref="E23:F23"/>
    <mergeCell ref="H23:I23"/>
    <mergeCell ref="K23:L23"/>
    <mergeCell ref="B24:C24"/>
    <mergeCell ref="E24:F24"/>
    <mergeCell ref="H24:I24"/>
    <mergeCell ref="K24:L24"/>
    <mergeCell ref="B30:C30"/>
    <mergeCell ref="E30:F30"/>
    <mergeCell ref="H30:I30"/>
    <mergeCell ref="K30:L30"/>
    <mergeCell ref="B31:C31"/>
    <mergeCell ref="E31:F31"/>
    <mergeCell ref="H31:I31"/>
    <mergeCell ref="B25:C25"/>
    <mergeCell ref="E25:F25"/>
    <mergeCell ref="H25:I25"/>
    <mergeCell ref="K25:L25"/>
    <mergeCell ref="B26:C26"/>
    <mergeCell ref="E26:F26"/>
    <mergeCell ref="H26:I26"/>
    <mergeCell ref="K26:L26"/>
    <mergeCell ref="K31:L31"/>
    <mergeCell ref="B27:C27"/>
    <mergeCell ref="E27:F27"/>
    <mergeCell ref="H27:I27"/>
    <mergeCell ref="K27:L27"/>
    <mergeCell ref="A28:N28"/>
    <mergeCell ref="B29:C29"/>
    <mergeCell ref="E29:F29"/>
    <mergeCell ref="H29:I29"/>
    <mergeCell ref="A41:N41"/>
    <mergeCell ref="B34:C34"/>
    <mergeCell ref="E34:F34"/>
    <mergeCell ref="H34:I34"/>
    <mergeCell ref="K34:L34"/>
    <mergeCell ref="B32:C32"/>
    <mergeCell ref="E32:F32"/>
    <mergeCell ref="H32:I32"/>
    <mergeCell ref="K32:L32"/>
    <mergeCell ref="B33:C33"/>
    <mergeCell ref="E33:F33"/>
    <mergeCell ref="H33:I33"/>
    <mergeCell ref="K33:L33"/>
  </mergeCells>
  <phoneticPr fontId="0" type="noConversion"/>
  <printOptions horizontalCentered="1"/>
  <pageMargins left="0.39370078740157483" right="0.39370078740157483" top="0.78740157480314965" bottom="0.39370078740157483" header="0" footer="0"/>
  <pageSetup scale="60" fitToWidth="0" orientation="landscape" r:id="rId1"/>
  <headerFooter alignWithMargins="0">
    <oddHeader>&amp;L&amp;G</oddHeader>
  </headerFooter>
  <rowBreaks count="1" manualBreakCount="1">
    <brk id="43" max="13" man="1"/>
  </rowBreaks>
  <legacy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Autoevaluacion DES</vt:lpstr>
      <vt:lpstr>'Autoevaluacion DES'!Área_de_impresión</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SEP</dc:creator>
  <cp:lastModifiedBy>Leonardo López Aguilar</cp:lastModifiedBy>
  <cp:lastPrinted>2010-05-06T03:41:39Z</cp:lastPrinted>
  <dcterms:created xsi:type="dcterms:W3CDTF">2009-11-12T23:55:00Z</dcterms:created>
  <dcterms:modified xsi:type="dcterms:W3CDTF">2010-05-06T03:41:47Z</dcterms:modified>
</cp:coreProperties>
</file>